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32" s="1"/>
  <c r="H33" s="1"/>
  <c r="G30"/>
  <c r="G32" s="1"/>
  <c r="G33" s="1"/>
  <c r="F30"/>
  <c r="F32" s="1"/>
  <c r="F33" s="1"/>
  <c r="E30"/>
  <c r="E32" s="1"/>
  <c r="E33" s="1"/>
  <c r="D30"/>
  <c r="D32" s="1"/>
  <c r="D33" s="1"/>
  <c r="I27"/>
  <c r="J26"/>
  <c r="J27" s="1"/>
  <c r="K27" s="1"/>
  <c r="I23"/>
  <c r="I24" s="1"/>
  <c r="J24" s="1"/>
  <c r="K24" s="1"/>
  <c r="J22"/>
  <c r="J23" s="1"/>
  <c r="K23" s="1"/>
  <c r="I19"/>
  <c r="I18"/>
  <c r="J17"/>
  <c r="J19" s="1"/>
  <c r="K19" s="1"/>
  <c r="I13"/>
  <c r="I14" s="1"/>
  <c r="J14" s="1"/>
  <c r="K14" s="1"/>
  <c r="J12"/>
  <c r="J13" s="1"/>
  <c r="K13" s="1"/>
  <c r="I9"/>
  <c r="J8"/>
  <c r="J9" s="1"/>
  <c r="K9" s="1"/>
  <c r="J33" l="1"/>
  <c r="K33" s="1"/>
  <c r="I33"/>
  <c r="J18"/>
  <c r="K18" s="1"/>
  <c r="I30"/>
  <c r="I32" s="1"/>
  <c r="J30" l="1"/>
  <c r="J32" l="1"/>
  <c r="K30"/>
  <c r="K32" s="1"/>
</calcChain>
</file>

<file path=xl/sharedStrings.xml><?xml version="1.0" encoding="utf-8"?>
<sst xmlns="http://schemas.openxmlformats.org/spreadsheetml/2006/main" count="51" uniqueCount="30">
  <si>
    <t>FINANCIAL STATUS MONTHLY REPORT    September 30, 2013</t>
  </si>
  <si>
    <t>HISTORICAL PRESERVATION - 2013-2014 CLG Grant Funding       Project #SD-13-022</t>
  </si>
  <si>
    <t>LINE ITEM DESCRIPTION</t>
  </si>
  <si>
    <t>BUDGET</t>
  </si>
  <si>
    <t>PROJECTED</t>
  </si>
  <si>
    <t>ENCUMBER</t>
  </si>
  <si>
    <t>CURRENT</t>
  </si>
  <si>
    <t>PRIOR</t>
  </si>
  <si>
    <t>EXPENSE</t>
  </si>
  <si>
    <t>REMAINING</t>
  </si>
  <si>
    <t xml:space="preserve">           %</t>
  </si>
  <si>
    <t>DATE</t>
  </si>
  <si>
    <t>PO #</t>
  </si>
  <si>
    <t>VENDOR</t>
  </si>
  <si>
    <t>AMOUNT</t>
  </si>
  <si>
    <t>TO DATE</t>
  </si>
  <si>
    <t>BALANCE</t>
  </si>
  <si>
    <t>Membership</t>
  </si>
  <si>
    <t xml:space="preserve"> </t>
  </si>
  <si>
    <t>Postage/Notices/Printing/Program Admn/Supplies</t>
  </si>
  <si>
    <t>9/17</t>
  </si>
  <si>
    <t>Dakota Business</t>
  </si>
  <si>
    <t>Sharp 700/2300 Copiers</t>
  </si>
  <si>
    <t>Public Workshops/seminars</t>
  </si>
  <si>
    <t>Contractural-West Blvd Historic District Resurvey</t>
  </si>
  <si>
    <t>Contractural-HPC Website</t>
  </si>
  <si>
    <t>HPC-COMMISSION FUND TOTAL</t>
  </si>
  <si>
    <t>TOTALS</t>
  </si>
  <si>
    <t>2013-2014 CLG Funding</t>
  </si>
  <si>
    <t>BUDGET TOTALS</t>
  </si>
</sst>
</file>

<file path=xl/styles.xml><?xml version="1.0" encoding="utf-8"?>
<styleSheet xmlns="http://schemas.openxmlformats.org/spreadsheetml/2006/main">
  <numFmts count="5">
    <numFmt numFmtId="164" formatCode="m/d"/>
    <numFmt numFmtId="165" formatCode="m/d;@"/>
    <numFmt numFmtId="166" formatCode="0_);\(0\)"/>
    <numFmt numFmtId="167" formatCode="&quot;$&quot;#,##0.00;[Red]&quot;$&quot;#,##0.00"/>
    <numFmt numFmtId="168" formatCode="&quot;$&quot;#,##0.00"/>
  </numFmts>
  <fonts count="3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0" fontId="2" fillId="0" borderId="0" xfId="0" applyFont="1" applyFill="1"/>
    <xf numFmtId="167" fontId="2" fillId="0" borderId="0" xfId="0" applyNumberFormat="1" applyFont="1" applyFill="1"/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7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8" fontId="2" fillId="0" borderId="0" xfId="0" applyNumberFormat="1" applyFont="1" applyFill="1"/>
    <xf numFmtId="10" fontId="2" fillId="0" borderId="0" xfId="0" applyNumberFormat="1" applyFont="1" applyFill="1" applyProtection="1"/>
    <xf numFmtId="168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10" fontId="2" fillId="0" borderId="0" xfId="0" applyNumberFormat="1" applyFont="1" applyFill="1"/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sqref="A1:K33"/>
    </sheetView>
  </sheetViews>
  <sheetFormatPr defaultRowHeight="15"/>
  <cols>
    <col min="5" max="5" width="10.28515625" customWidth="1"/>
    <col min="6" max="6" width="10" customWidth="1"/>
    <col min="10" max="10" width="9.7109375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1"/>
      <c r="B3" s="2"/>
      <c r="C3" s="3"/>
      <c r="D3" s="3"/>
      <c r="E3" s="3"/>
      <c r="F3" s="3"/>
      <c r="G3" s="3"/>
      <c r="H3" s="3"/>
      <c r="I3" s="3"/>
      <c r="J3" s="4"/>
      <c r="K3" s="3"/>
    </row>
    <row r="4" spans="1:11">
      <c r="A4" s="5" t="s">
        <v>2</v>
      </c>
      <c r="B4" s="2"/>
      <c r="C4" s="3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  <c r="K4" s="6" t="s">
        <v>10</v>
      </c>
    </row>
    <row r="5" spans="1:11">
      <c r="A5" s="8" t="s">
        <v>11</v>
      </c>
      <c r="B5" s="9" t="s">
        <v>12</v>
      </c>
      <c r="C5" s="6" t="s">
        <v>13</v>
      </c>
      <c r="D5" s="6" t="s">
        <v>14</v>
      </c>
      <c r="E5" s="6" t="s">
        <v>8</v>
      </c>
      <c r="F5" s="6" t="s">
        <v>8</v>
      </c>
      <c r="G5" s="6" t="s">
        <v>8</v>
      </c>
      <c r="H5" s="6" t="s">
        <v>8</v>
      </c>
      <c r="I5" s="6" t="s">
        <v>15</v>
      </c>
      <c r="J5" s="7" t="s">
        <v>16</v>
      </c>
      <c r="K5" s="6" t="s">
        <v>9</v>
      </c>
    </row>
    <row r="6" spans="1:11">
      <c r="A6" s="1"/>
      <c r="B6" s="10"/>
      <c r="C6" s="3"/>
      <c r="D6" s="3"/>
      <c r="E6" s="3"/>
      <c r="F6" s="3"/>
      <c r="G6" s="3"/>
      <c r="H6" s="3"/>
      <c r="I6" s="3"/>
      <c r="J6" s="4"/>
      <c r="K6" s="3"/>
    </row>
    <row r="7" spans="1:11">
      <c r="A7" s="1"/>
      <c r="B7" s="10"/>
      <c r="C7" s="3"/>
      <c r="D7" s="11"/>
      <c r="E7" s="11"/>
      <c r="F7" s="11"/>
      <c r="G7" s="11"/>
      <c r="H7" s="11"/>
      <c r="I7" s="11"/>
      <c r="J7" s="4"/>
      <c r="K7" s="12"/>
    </row>
    <row r="8" spans="1:11">
      <c r="A8" s="1"/>
      <c r="B8" s="2" t="s">
        <v>17</v>
      </c>
      <c r="C8" s="3"/>
      <c r="D8" s="11">
        <v>275</v>
      </c>
      <c r="E8" s="11"/>
      <c r="F8" s="11"/>
      <c r="G8" s="11"/>
      <c r="H8" s="11"/>
      <c r="I8" s="13"/>
      <c r="J8" s="14">
        <f>D8</f>
        <v>275</v>
      </c>
      <c r="K8" s="3"/>
    </row>
    <row r="9" spans="1:11">
      <c r="A9" s="1" t="s">
        <v>18</v>
      </c>
      <c r="B9" s="15" t="s">
        <v>18</v>
      </c>
      <c r="C9" s="10" t="s">
        <v>18</v>
      </c>
      <c r="D9" s="11"/>
      <c r="E9" s="11"/>
      <c r="F9" s="11"/>
      <c r="G9" s="11"/>
      <c r="H9" s="11">
        <v>0</v>
      </c>
      <c r="I9" s="11">
        <f>E9+F9+G9+H9+I8</f>
        <v>0</v>
      </c>
      <c r="J9" s="4">
        <f>$J$8-I9</f>
        <v>275</v>
      </c>
      <c r="K9" s="12">
        <f>J9/$J$8</f>
        <v>1</v>
      </c>
    </row>
    <row r="10" spans="1:11">
      <c r="A10" s="16"/>
      <c r="B10" s="15"/>
      <c r="C10" s="10"/>
      <c r="D10" s="11"/>
      <c r="E10" s="11"/>
      <c r="F10" s="11"/>
      <c r="G10" s="11"/>
      <c r="H10" s="11"/>
      <c r="I10" s="11"/>
      <c r="J10" s="4"/>
      <c r="K10" s="12"/>
    </row>
    <row r="11" spans="1:11">
      <c r="A11" s="1"/>
      <c r="B11" s="10"/>
      <c r="C11" s="3"/>
      <c r="D11" s="11"/>
      <c r="E11" s="11"/>
      <c r="F11" s="11"/>
      <c r="G11" s="11"/>
      <c r="H11" s="11"/>
      <c r="I11" s="11"/>
      <c r="J11" s="4"/>
      <c r="K11" s="12"/>
    </row>
    <row r="12" spans="1:11">
      <c r="A12" s="1"/>
      <c r="B12" s="10" t="s">
        <v>19</v>
      </c>
      <c r="C12" s="17"/>
      <c r="D12" s="11">
        <v>1500</v>
      </c>
      <c r="E12" s="11"/>
      <c r="F12" s="11"/>
      <c r="G12" s="11"/>
      <c r="H12" s="11"/>
      <c r="I12" s="11"/>
      <c r="J12" s="14">
        <f>D12</f>
        <v>1500</v>
      </c>
      <c r="K12" s="12"/>
    </row>
    <row r="13" spans="1:11">
      <c r="A13" s="16" t="s">
        <v>20</v>
      </c>
      <c r="B13" s="10">
        <v>800771</v>
      </c>
      <c r="C13" s="3" t="s">
        <v>21</v>
      </c>
      <c r="D13" s="11"/>
      <c r="E13" s="11"/>
      <c r="F13" s="11"/>
      <c r="G13" s="11"/>
      <c r="H13" s="11">
        <v>5.75</v>
      </c>
      <c r="I13" s="11">
        <f>E13+F13+G13+H13+I12</f>
        <v>5.75</v>
      </c>
      <c r="J13" s="4">
        <f>$J$12-I13</f>
        <v>1494.25</v>
      </c>
      <c r="K13" s="12">
        <f>J13/$J$12</f>
        <v>0.99616666666666664</v>
      </c>
    </row>
    <row r="14" spans="1:11">
      <c r="A14" s="16" t="s">
        <v>20</v>
      </c>
      <c r="B14" s="10">
        <v>800053</v>
      </c>
      <c r="C14" s="3" t="s">
        <v>22</v>
      </c>
      <c r="D14" s="11"/>
      <c r="E14" s="11"/>
      <c r="F14" s="11"/>
      <c r="G14" s="11"/>
      <c r="H14" s="11">
        <v>91.42</v>
      </c>
      <c r="I14" s="11">
        <f t="shared" ref="I14" si="0">E14+F14+G14+H14+I13</f>
        <v>97.17</v>
      </c>
      <c r="J14" s="4">
        <f t="shared" ref="J14" si="1">$J$12-I14</f>
        <v>1402.83</v>
      </c>
      <c r="K14" s="12">
        <f t="shared" ref="K14" si="2">J14/$J$12</f>
        <v>0.93521999999999994</v>
      </c>
    </row>
    <row r="15" spans="1:11">
      <c r="A15" s="16"/>
      <c r="B15" s="15"/>
      <c r="C15" s="3"/>
      <c r="D15" s="11"/>
      <c r="E15" s="11"/>
      <c r="F15" s="11"/>
      <c r="G15" s="11"/>
      <c r="H15" s="11"/>
      <c r="I15" s="11"/>
      <c r="J15" s="4"/>
      <c r="K15" s="12"/>
    </row>
    <row r="16" spans="1:11">
      <c r="A16" s="16"/>
      <c r="B16" s="18"/>
      <c r="C16" s="3"/>
      <c r="D16" s="11"/>
      <c r="E16" s="11"/>
      <c r="F16" s="11"/>
      <c r="G16" s="11"/>
      <c r="H16" s="11"/>
      <c r="I16" s="11"/>
      <c r="J16" s="4"/>
      <c r="K16" s="12"/>
    </row>
    <row r="17" spans="1:11">
      <c r="A17" s="1"/>
      <c r="B17" s="15" t="s">
        <v>23</v>
      </c>
      <c r="C17" s="3"/>
      <c r="D17" s="11">
        <v>2225</v>
      </c>
      <c r="E17" s="11"/>
      <c r="F17" s="11"/>
      <c r="G17" s="11"/>
      <c r="H17" s="11"/>
      <c r="I17" s="11"/>
      <c r="J17" s="14">
        <f>+D17</f>
        <v>2225</v>
      </c>
      <c r="K17" s="12"/>
    </row>
    <row r="18" spans="1:11">
      <c r="A18" s="1" t="s">
        <v>18</v>
      </c>
      <c r="B18" s="15" t="s">
        <v>18</v>
      </c>
      <c r="C18" s="3" t="s">
        <v>18</v>
      </c>
      <c r="D18" s="11"/>
      <c r="E18" s="11"/>
      <c r="F18" s="11"/>
      <c r="G18" s="11"/>
      <c r="H18" s="11">
        <v>0</v>
      </c>
      <c r="I18" s="11">
        <f>E18+F18+G18+H18+I17</f>
        <v>0</v>
      </c>
      <c r="J18" s="4">
        <f>$J$17-I18</f>
        <v>2225</v>
      </c>
      <c r="K18" s="12">
        <f>J18/$J$17</f>
        <v>1</v>
      </c>
    </row>
    <row r="19" spans="1:11">
      <c r="A19" s="1" t="s">
        <v>18</v>
      </c>
      <c r="B19" s="15" t="s">
        <v>18</v>
      </c>
      <c r="C19" s="3" t="s">
        <v>18</v>
      </c>
      <c r="D19" s="11"/>
      <c r="E19" s="11"/>
      <c r="F19" s="11"/>
      <c r="G19" s="11"/>
      <c r="H19" s="11">
        <v>0</v>
      </c>
      <c r="I19" s="11">
        <f t="shared" ref="I19" si="3">E19+F19+G19+H19+I18</f>
        <v>0</v>
      </c>
      <c r="J19" s="4">
        <f>$J$17-I19</f>
        <v>2225</v>
      </c>
      <c r="K19" s="12">
        <f>J19/$J$17</f>
        <v>1</v>
      </c>
    </row>
    <row r="20" spans="1:11">
      <c r="A20" s="16"/>
      <c r="B20" s="15"/>
      <c r="C20" s="3"/>
      <c r="D20" s="11"/>
      <c r="E20" s="11"/>
      <c r="F20" s="11"/>
      <c r="G20" s="11"/>
      <c r="H20" s="11"/>
      <c r="I20" s="11"/>
      <c r="J20" s="4"/>
      <c r="K20" s="12"/>
    </row>
    <row r="21" spans="1:11">
      <c r="A21" s="1"/>
      <c r="B21" s="15"/>
      <c r="C21" s="3"/>
      <c r="D21" s="11"/>
      <c r="E21" s="11"/>
      <c r="F21" s="11"/>
      <c r="G21" s="11"/>
      <c r="H21" s="11"/>
      <c r="I21" s="11"/>
      <c r="J21" s="4"/>
      <c r="K21" s="12"/>
    </row>
    <row r="22" spans="1:11">
      <c r="A22" s="1"/>
      <c r="B22" s="10" t="s">
        <v>24</v>
      </c>
      <c r="C22" s="3"/>
      <c r="D22" s="11">
        <v>9000</v>
      </c>
      <c r="E22" s="11"/>
      <c r="F22" s="11"/>
      <c r="G22" s="11"/>
      <c r="H22" s="11"/>
      <c r="I22" s="11"/>
      <c r="J22" s="14">
        <f>D22</f>
        <v>9000</v>
      </c>
      <c r="K22" s="12"/>
    </row>
    <row r="23" spans="1:11">
      <c r="A23" s="1" t="s">
        <v>18</v>
      </c>
      <c r="B23" s="15" t="s">
        <v>18</v>
      </c>
      <c r="C23" s="3" t="s">
        <v>18</v>
      </c>
      <c r="D23" s="11" t="s">
        <v>18</v>
      </c>
      <c r="E23" s="11"/>
      <c r="F23" s="11"/>
      <c r="G23" s="11"/>
      <c r="H23" s="11">
        <v>0</v>
      </c>
      <c r="I23" s="11">
        <f>E23+F23+G23+H23+I22</f>
        <v>0</v>
      </c>
      <c r="J23" s="4">
        <f>$J$22-I23</f>
        <v>9000</v>
      </c>
      <c r="K23" s="12">
        <f>J23/$J$22</f>
        <v>1</v>
      </c>
    </row>
    <row r="24" spans="1:11">
      <c r="A24" s="1"/>
      <c r="B24" s="15"/>
      <c r="C24" s="3" t="s">
        <v>18</v>
      </c>
      <c r="D24" s="11" t="s">
        <v>18</v>
      </c>
      <c r="E24" s="11"/>
      <c r="F24" s="11"/>
      <c r="G24" s="11"/>
      <c r="H24" s="11">
        <v>0</v>
      </c>
      <c r="I24" s="11">
        <f>E24+F24+G24+H24+I23</f>
        <v>0</v>
      </c>
      <c r="J24" s="4">
        <f>$J$22-I24</f>
        <v>9000</v>
      </c>
      <c r="K24" s="12">
        <f>J24/$J$22</f>
        <v>1</v>
      </c>
    </row>
    <row r="25" spans="1:11">
      <c r="A25" s="1"/>
      <c r="B25" s="15"/>
      <c r="C25" s="3"/>
      <c r="D25" s="11"/>
      <c r="E25" s="11"/>
      <c r="F25" s="11"/>
      <c r="G25" s="11"/>
      <c r="H25" s="11"/>
      <c r="I25" s="11"/>
      <c r="J25" s="4"/>
      <c r="K25" s="12"/>
    </row>
    <row r="26" spans="1:11">
      <c r="A26" s="1"/>
      <c r="B26" s="10" t="s">
        <v>25</v>
      </c>
      <c r="C26" s="3"/>
      <c r="D26" s="11">
        <v>6000</v>
      </c>
      <c r="E26" s="11"/>
      <c r="F26" s="11"/>
      <c r="G26" s="11"/>
      <c r="H26" s="11"/>
      <c r="I26" s="11"/>
      <c r="J26" s="14">
        <f>D26</f>
        <v>6000</v>
      </c>
      <c r="K26" s="12"/>
    </row>
    <row r="27" spans="1:11">
      <c r="A27" s="1" t="s">
        <v>18</v>
      </c>
      <c r="B27" s="15"/>
      <c r="C27" s="3"/>
      <c r="D27" s="11"/>
      <c r="E27" s="11"/>
      <c r="F27" s="11"/>
      <c r="G27" s="11"/>
      <c r="H27" s="11"/>
      <c r="I27" s="11">
        <f>E27+F27+G27+H27+I26</f>
        <v>0</v>
      </c>
      <c r="J27" s="4">
        <f>$J$26-I27</f>
        <v>6000</v>
      </c>
      <c r="K27" s="12">
        <f>J27/$J$26</f>
        <v>1</v>
      </c>
    </row>
    <row r="28" spans="1:11">
      <c r="A28" s="1"/>
      <c r="B28" s="15"/>
      <c r="C28" s="3"/>
      <c r="D28" s="11"/>
      <c r="E28" s="11"/>
      <c r="F28" s="11"/>
      <c r="G28" s="11"/>
      <c r="H28" s="11"/>
      <c r="I28" s="11"/>
      <c r="J28" s="4"/>
      <c r="K28" s="12"/>
    </row>
    <row r="29" spans="1:11">
      <c r="A29" s="1"/>
      <c r="B29" s="15"/>
      <c r="C29" s="3"/>
      <c r="D29" s="11"/>
      <c r="E29" s="11"/>
      <c r="F29" s="11"/>
      <c r="G29" s="11"/>
      <c r="H29" s="11"/>
      <c r="I29" s="11"/>
      <c r="J29" s="4"/>
      <c r="K29" s="12"/>
    </row>
    <row r="30" spans="1:11">
      <c r="A30" s="1"/>
      <c r="B30" s="2" t="s">
        <v>26</v>
      </c>
      <c r="C30" s="3"/>
      <c r="D30" s="11">
        <f>SUM(D7:D26)</f>
        <v>19000</v>
      </c>
      <c r="E30" s="11">
        <f>SUM(E7:E26)</f>
        <v>0</v>
      </c>
      <c r="F30" s="11">
        <f>SUM(F7:F26)</f>
        <v>0</v>
      </c>
      <c r="G30" s="11">
        <f>SUM(G7:G26)</f>
        <v>0</v>
      </c>
      <c r="H30" s="11">
        <f>SUM(H7:H26)</f>
        <v>97.17</v>
      </c>
      <c r="I30" s="11">
        <f>E30+F30+G30+H30</f>
        <v>97.17</v>
      </c>
      <c r="J30" s="4">
        <f>D30-I30</f>
        <v>18902.830000000002</v>
      </c>
      <c r="K30" s="12">
        <f>J30/D30</f>
        <v>0.99488578947368433</v>
      </c>
    </row>
    <row r="31" spans="1:11">
      <c r="A31" s="1"/>
      <c r="B31" s="2"/>
      <c r="C31" s="3"/>
      <c r="D31" s="11"/>
      <c r="E31" s="11"/>
      <c r="F31" s="11"/>
      <c r="G31" s="11"/>
      <c r="H31" s="11"/>
      <c r="I31" s="11"/>
      <c r="J31" s="4"/>
      <c r="K31" s="3"/>
    </row>
    <row r="32" spans="1:11">
      <c r="A32" s="1" t="s">
        <v>27</v>
      </c>
      <c r="B32" s="2" t="s">
        <v>28</v>
      </c>
      <c r="C32" s="3"/>
      <c r="D32" s="11">
        <f>D30</f>
        <v>19000</v>
      </c>
      <c r="E32" s="11">
        <f t="shared" ref="E32:K32" si="4">E30</f>
        <v>0</v>
      </c>
      <c r="F32" s="11">
        <f t="shared" si="4"/>
        <v>0</v>
      </c>
      <c r="G32" s="11">
        <f t="shared" si="4"/>
        <v>0</v>
      </c>
      <c r="H32" s="11">
        <f t="shared" si="4"/>
        <v>97.17</v>
      </c>
      <c r="I32" s="11">
        <f t="shared" si="4"/>
        <v>97.17</v>
      </c>
      <c r="J32" s="4">
        <f t="shared" si="4"/>
        <v>18902.830000000002</v>
      </c>
      <c r="K32" s="19">
        <f t="shared" si="4"/>
        <v>0.99488578947368433</v>
      </c>
    </row>
    <row r="33" spans="1:11">
      <c r="A33" s="1"/>
      <c r="B33" s="2" t="s">
        <v>29</v>
      </c>
      <c r="C33" s="3"/>
      <c r="D33" s="11">
        <f>SUM(D32:D32)</f>
        <v>19000</v>
      </c>
      <c r="E33" s="11">
        <f>SUM(E32:E32)</f>
        <v>0</v>
      </c>
      <c r="F33" s="11">
        <f>SUM(F32:F32)</f>
        <v>0</v>
      </c>
      <c r="G33" s="11">
        <f>SUM(G32:G32)</f>
        <v>0</v>
      </c>
      <c r="H33" s="11">
        <f>SUM(H32:H32)</f>
        <v>97.17</v>
      </c>
      <c r="I33" s="11">
        <f>E33+F33+G33+H33</f>
        <v>97.17</v>
      </c>
      <c r="J33" s="4">
        <f>D33-I33</f>
        <v>18902.830000000002</v>
      </c>
      <c r="K33" s="12">
        <f>J33/D33</f>
        <v>0.99488578947368433</v>
      </c>
    </row>
  </sheetData>
  <mergeCells count="2">
    <mergeCell ref="A1:K1"/>
    <mergeCell ref="A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jeannen</dc:creator>
  <cp:lastModifiedBy>jeannen</cp:lastModifiedBy>
  <cp:lastPrinted>2013-10-24T21:20:00Z</cp:lastPrinted>
  <dcterms:created xsi:type="dcterms:W3CDTF">2013-10-24T21:19:00Z</dcterms:created>
  <dcterms:modified xsi:type="dcterms:W3CDTF">2013-10-24T21:29:43Z</dcterms:modified>
</cp:coreProperties>
</file>